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 l="1"/>
  <c r="H20" i="1"/>
  <c r="H28" i="1"/>
  <c r="H21" i="1"/>
  <c r="C55" i="1" l="1"/>
  <c r="H31" i="1" l="1"/>
  <c r="H19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<sst xmlns="http://schemas.openxmlformats.org/spreadsheetml/2006/main" count="51" uniqueCount="31">
  <si>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</si>
  <si>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</si>
  <si>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</si>
  <si>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</si>
  <si>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</si>
  <si>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</si>
  <si>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</si>
  <si>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</si>
  <si>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</si>
  <si>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</si>
  <si>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</si>
  <si>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</si>
  <si>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</si>
  <si>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</si>
  <si>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</si>
  <si>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</si>
  <si>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</si>
  <si>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</si>
  <si>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</si>
  <si>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</si>
  <si>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</si>
  <si>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</si>
  <si>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</si>
  <si>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</si>
  <si>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</si>
  <si>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Dana:19.12.2019.</t>
  </si>
  <si>
    <t>Dana 19.12.2019.godine Dom zdravlja Požarevac je izvršio plaćanje prema dobavljačima:</t>
  </si>
  <si>
    <t>Elektroprivreda</t>
  </si>
  <si>
    <t>47-4012761053-1907-002</t>
  </si>
  <si>
    <t>UKUPNO ENERGENTI-KPP06C</t>
  </si>
  <si>
    <t>Primljena i neutrošena participacija od 19.12.2019.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</si>
</sst>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8" fillId="0" borderId="1" xfId="1" applyFont="1" applyBorder="1"/>
    <xf numFmtId="165" fontId="8" fillId="0" borderId="1" xfId="1" applyNumberFormat="1" applyFont="1" applyFill="1" applyBorder="1"/>
    <xf numFmtId="49" fontId="8" fillId="0" borderId="1" xfId="1" applyNumberFormat="1" applyFont="1" applyBorder="1"/>
    <xf numFmtId="165" fontId="7" fillId="5" borderId="1" xfId="1" applyNumberFormat="1" applyFont="1" applyFill="1" applyBorder="1"/>
    <xf numFmtId="49" fontId="7" fillId="5" borderId="1" xfId="1" applyNumberFormat="1" applyFont="1" applyFill="1" applyBorder="1"/>
    <xf numFmtId="0" fontId="9" fillId="5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B42" zoomScaleNormal="100" workbookViewId="0">
      <selection activeCell="B32" sqref="B32:F32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7</v>
      </c>
      <c r="C5" s="46"/>
      <c r="D5" s="46"/>
    </row>
    <row r="6" spans="2:15" x14ac:dyDescent="0.25">
      <c r="B6" s="46" t="s">
        <v>8</v>
      </c>
      <c r="C6" s="46"/>
      <c r="D6" s="46"/>
    </row>
    <row r="7" spans="2:15" x14ac:dyDescent="0.25">
      <c r="I7" s="11"/>
      <c r="J7" s="11"/>
    </row>
    <row r="8" spans="2:15" x14ac:dyDescent="0.25">
      <c r="B8" s="47" t="s">
        <v>25</v>
      </c>
      <c r="C8" s="47"/>
      <c r="D8" s="47"/>
      <c r="E8" s="47"/>
      <c r="F8" s="47"/>
      <c r="G8" s="47"/>
      <c r="H8" s="4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43818</v>
      </c>
      <c r="H12" s="23">
        <v>8127234.1100000003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43818</v>
      </c>
      <c r="H13" s="3">
        <f>H14+H25-H32-H42</f>
        <v>7404085.8900000006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43818</v>
      </c>
      <c r="H14" s="4">
        <f>H15+H16+H17+H18+H19+H20+H21+H22+H23+H24</f>
        <v>6221780.3399999999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0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f>2373750-142917.73</f>
        <v>2230832.27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484175.45-346688.6+955500-401234.26+466515.57+362768.64-858079.38+471174.85-471174.85+17809.58+585975.98-585975.98+955500+592731.36-1636267-442868.24+1325024.02-836860.53+72501.35</f>
        <v>710527.96000000031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</f>
        <v>774474.82999999926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30</v>
      </c>
      <c r="C24" s="36"/>
      <c r="D24" s="36"/>
      <c r="E24" s="36"/>
      <c r="F24" s="37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</f>
        <v>937620</v>
      </c>
      <c r="I24" s="11"/>
      <c r="J24" s="11"/>
      <c r="K24" s="8"/>
      <c r="L24" s="8"/>
    </row>
    <row r="25" spans="2:13" x14ac:dyDescent="0.25">
      <c r="B25" s="54" t="s">
        <v>24</v>
      </c>
      <c r="C25" s="55"/>
      <c r="D25" s="55"/>
      <c r="E25" s="55"/>
      <c r="F25" s="56"/>
      <c r="G25" s="16">
        <v>43818</v>
      </c>
      <c r="H25" s="4">
        <f>H26+H27+H28+H29+H30+H31</f>
        <v>1254806.9000000001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</f>
        <v>1034412.3200000001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30</v>
      </c>
      <c r="C31" s="36"/>
      <c r="D31" s="36"/>
      <c r="E31" s="36"/>
      <c r="F31" s="37"/>
      <c r="G31" s="2"/>
      <c r="H31" s="10">
        <f>35339+16453+4553+11176+10141</f>
        <v>77662</v>
      </c>
      <c r="I31" s="11"/>
      <c r="J31" s="11"/>
    </row>
    <row r="32" spans="2:13" x14ac:dyDescent="0.25">
      <c r="B32" s="51" t="s">
        <v>16</v>
      </c>
      <c r="C32" s="52"/>
      <c r="D32" s="52"/>
      <c r="E32" s="52"/>
      <c r="F32" s="53"/>
      <c r="G32" s="17">
        <v>43818</v>
      </c>
      <c r="H32" s="5">
        <f>SUM(H33:H41)</f>
        <v>72501.350000000006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0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72501.350000000006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0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51" t="s">
        <v>21</v>
      </c>
      <c r="C42" s="52"/>
      <c r="D42" s="52"/>
      <c r="E42" s="52"/>
      <c r="F42" s="53"/>
      <c r="G42" s="17">
        <v>43818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43818</v>
      </c>
      <c r="H48" s="6">
        <f>35842.79+5089960+549600+691200+5000+8000+5231.78+20830.22-6369822+765000+13329.15-29.19-13329.15+415928.96+247697.91+243.26+16724.07+40.77+141.36+6702.29-687178.1</f>
        <v>801114.12000000023</v>
      </c>
      <c r="I48" s="11"/>
      <c r="J48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48" t="s">
        <v>4</v>
      </c>
      <c r="C50" s="49"/>
      <c r="D50" s="49"/>
      <c r="E50" s="49"/>
      <c r="F50" s="50"/>
      <c r="G50" s="2"/>
      <c r="H50" s="7">
        <f>H14+H25-H32-H42+H48-H49</f>
        <v>8205200.0100000007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27</v>
      </c>
      <c r="C54" s="27">
        <v>72501.350000000006</v>
      </c>
      <c r="D54" s="28" t="s">
        <v>28</v>
      </c>
    </row>
    <row r="55" spans="2:11" x14ac:dyDescent="0.25">
      <c r="B55" s="31" t="s">
        <v>29</v>
      </c>
      <c r="C55" s="29">
        <f>SUM(C54:C54)</f>
        <v>72501.350000000006</v>
      </c>
      <c r="D55" s="30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2019-12-20T09:39:57Z</dcterms:modified>
</cp:coreProperties>
</file>